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Calculator" sheetId="1" r:id="rId4"/>
    <sheet state="visible" name="2020 P&amp;L Sheet" sheetId="2" r:id="rId5"/>
  </sheets>
  <definedNames/>
  <calcPr/>
  <extLst>
    <ext uri="GoogleSheetsCustomDataVersion1">
      <go:sheetsCustomData xmlns:go="http://customooxmlschemas.google.com/" r:id="rId6" roundtripDataSignature="AMtx7miFarmnZ2niRvF6CDRRkjwvGymRoQ=="/>
    </ext>
  </extLst>
</workbook>
</file>

<file path=xl/sharedStrings.xml><?xml version="1.0" encoding="utf-8"?>
<sst xmlns="http://schemas.openxmlformats.org/spreadsheetml/2006/main" count="50" uniqueCount="32">
  <si>
    <t>Month</t>
  </si>
  <si>
    <t>Starting captial</t>
  </si>
  <si>
    <t>Gross Sales</t>
  </si>
  <si>
    <t>Combined Gross</t>
  </si>
  <si>
    <t>Profit For Month</t>
  </si>
  <si>
    <t>Ending Capital</t>
  </si>
  <si>
    <t xml:space="preserve"> </t>
  </si>
  <si>
    <t>Starting Capital</t>
  </si>
  <si>
    <t>Profit Margin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</si>
  <si>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</si>
  <si>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</si>
  <si>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</si>
  <si>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</si>
  <si>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</si>
  <si>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</si>
  <si>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</si>
  <si>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</si>
  <si>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</si>
  <si>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</si>
  <si>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</si>
  <si>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</si>
  <si>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Revenue</t>
  </si>
  <si>
    <t>Sales/Revenue</t>
  </si>
  <si>
    <t>Gross Revenue</t>
  </si>
  <si>
    <t>Expenses</t>
  </si>
  <si>
    <t>Accounting</t>
  </si>
  <si>
    <t>Product Cost/Shipping/Advertising</t>
  </si>
  <si>
    <t>Legal</t>
  </si>
  <si>
    <t>Total Expenses</t>
  </si>
  <si>
    <t>Profit For 2020</t>
  </si>
  <si>
    <t>Profit</t>
  </si>
  <si>
    <t>Yearly Projected Run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</si>
</sst>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1">
    <font>
      <sz val="10.0"/>
      <color rgb="FF000000"/>
      <name val="Verdana"/>
    </font>
    <font>
      <b/>
      <sz val="12.0"/>
      <color theme="0"/>
      <name val="Raleway"/>
    </font>
    <font>
      <b/>
      <sz val="12.0"/>
      <color rgb="FFFFFFFF"/>
      <name val="Raleway"/>
    </font>
    <font>
      <sz val="10.0"/>
      <color theme="1"/>
      <name val="Raleway"/>
    </font>
    <font>
      <color theme="1"/>
      <name val="Raleway"/>
    </font>
    <font>
      <sz val="12.0"/>
      <color rgb="FF000000"/>
      <name val="Raleway"/>
    </font>
    <font>
      <sz val="10.0"/>
      <color rgb="FF000000"/>
      <name val="Raleway"/>
    </font>
    <font>
      <b/>
      <sz val="10.0"/>
      <color theme="1"/>
      <name val="Raleway"/>
    </font>
    <font>
      <sz val="10.0"/>
      <name val="Raleway"/>
    </font>
    <font>
      <b/>
      <sz val="10.0"/>
      <color rgb="FF000000"/>
      <name val="Raleway"/>
    </font>
    <font>
      <b/>
      <sz val="10.0"/>
      <color theme="0"/>
      <name val="Raleway"/>
    </font>
  </fonts>
  <fills count="4">
    <fill>
      <patternFill patternType="none"/>
    </fill>
    <fill>
      <patternFill patternType="lightGray"/>
    </fill>
    <fill>
      <patternFill patternType="solid">
        <fgColor rgb="FFF26332"/>
        <bgColor rgb="FFF26332"/>
      </patternFill>
    </fill>
    <fill>
      <patternFill patternType="solid">
        <fgColor rgb="FFFCE5CD"/>
        <bgColor rgb="FFFCE5CD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/>
    </xf>
    <xf borderId="0" fillId="2" fontId="1" numFmtId="0" xfId="0" applyAlignment="1" applyFont="1">
      <alignment horizontal="right" readingOrder="0"/>
    </xf>
    <xf borderId="0" fillId="2" fontId="2" numFmtId="0" xfId="0" applyAlignment="1" applyFont="1">
      <alignment horizontal="right" readingOrder="0"/>
    </xf>
    <xf borderId="0" fillId="2" fontId="1" numFmtId="0" xfId="0" applyAlignment="1" applyFont="1">
      <alignment horizontal="right"/>
    </xf>
    <xf borderId="0" fillId="0" fontId="3" numFmtId="0" xfId="0" applyFont="1"/>
    <xf borderId="0" fillId="0" fontId="3" numFmtId="164" xfId="0" applyFont="1" applyNumberFormat="1"/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0" fillId="0" fontId="8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1" fillId="2" fontId="10" numFmtId="164" xfId="0" applyAlignment="1" applyBorder="1" applyFont="1" applyNumberFormat="1">
      <alignment horizontal="center" readingOrder="0"/>
    </xf>
    <xf borderId="2" fillId="3" fontId="3" numFmtId="164" xfId="0" applyAlignment="1" applyBorder="1" applyFill="1" applyFont="1" applyNumberFormat="1">
      <alignment horizontal="center"/>
    </xf>
    <xf borderId="0" fillId="0" fontId="3" numFmtId="0" xfId="0" applyAlignment="1" applyFont="1">
      <alignment horizontal="center"/>
    </xf>
    <xf borderId="1" fillId="2" fontId="10" numFmtId="0" xfId="0" applyAlignment="1" applyBorder="1" applyFont="1">
      <alignment horizontal="center" readingOrder="0"/>
    </xf>
    <xf borderId="3" fillId="0" fontId="3" numFmtId="164" xfId="0" applyAlignment="1" applyBorder="1" applyFont="1" applyNumberFormat="1">
      <alignment horizontal="center"/>
    </xf>
    <xf borderId="0" fillId="0" fontId="7" numFmtId="9" xfId="0" applyFont="1" applyNumberFormat="1"/>
    <xf borderId="0" fillId="0" fontId="3" numFmtId="1" xfId="0" applyFont="1" applyNumberFormat="1"/>
    <xf borderId="0" fillId="0" fontId="7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18.71"/>
    <col customWidth="1" min="3" max="3" width="10.71"/>
    <col customWidth="1" min="4" max="4" width="16.29"/>
    <col customWidth="1" min="5" max="5" width="21.0"/>
    <col customWidth="1" min="6" max="6" width="18.71"/>
    <col customWidth="1" min="7" max="7" width="14.14"/>
    <col customWidth="1" min="8" max="8" width="17.86"/>
    <col customWidth="1" min="9" max="9" width="10.71"/>
    <col customWidth="1" min="10" max="11" width="1.71"/>
    <col customWidth="1" min="12" max="12" width="10.71"/>
    <col customWidth="1" min="13" max="13" width="1.57"/>
    <col customWidth="1" min="14" max="26" width="10.71"/>
  </cols>
  <sheetData>
    <row r="1" ht="19.5" customHeight="1">
      <c r="A1" s="1" t="s">
        <v>0</v>
      </c>
      <c r="B1" s="2" t="s">
        <v>1</v>
      </c>
      <c r="C1" s="1"/>
      <c r="D1" s="3" t="s">
        <v>2</v>
      </c>
      <c r="E1" s="2" t="s">
        <v>3</v>
      </c>
      <c r="F1" s="2" t="s">
        <v>4</v>
      </c>
      <c r="G1" s="1"/>
      <c r="H1" s="1" t="s">
        <v>5</v>
      </c>
      <c r="I1" s="1"/>
      <c r="J1" s="1" t="s">
        <v>6</v>
      </c>
      <c r="K1" s="1" t="s">
        <v>6</v>
      </c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>
        <v>1.0</v>
      </c>
      <c r="B2" s="6">
        <v>0.0</v>
      </c>
      <c r="C2" s="6"/>
      <c r="D2" s="6">
        <f t="shared" ref="D2:D13" si="1">B2*(1+$B$26)</f>
        <v>0</v>
      </c>
      <c r="E2" s="6">
        <f t="shared" ref="E2:E13" si="2">D2*(1+$B$26)</f>
        <v>0</v>
      </c>
      <c r="F2" s="6">
        <f t="shared" ref="F2:F13" si="3">E2-B2</f>
        <v>0</v>
      </c>
      <c r="G2" s="6"/>
      <c r="H2" s="6">
        <f t="shared" ref="H2:H13" si="4">E2</f>
        <v>0</v>
      </c>
      <c r="I2" s="5"/>
      <c r="J2" s="5"/>
      <c r="K2" s="5"/>
      <c r="L2" s="5"/>
      <c r="M2" s="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75" customHeight="1">
      <c r="A3" s="5">
        <v>2.0</v>
      </c>
      <c r="B3" s="6">
        <f>B25</f>
        <v>750</v>
      </c>
      <c r="C3" s="6"/>
      <c r="D3" s="6">
        <f t="shared" si="1"/>
        <v>975</v>
      </c>
      <c r="E3" s="6">
        <f t="shared" si="2"/>
        <v>1267.5</v>
      </c>
      <c r="F3" s="6">
        <f t="shared" si="3"/>
        <v>517.5</v>
      </c>
      <c r="G3" s="6"/>
      <c r="H3" s="6">
        <f t="shared" si="4"/>
        <v>1267.5</v>
      </c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5">
        <v>3.0</v>
      </c>
      <c r="B4" s="6">
        <f t="shared" ref="B4:B13" si="5">H3</f>
        <v>1267.5</v>
      </c>
      <c r="C4" s="6"/>
      <c r="D4" s="6">
        <f t="shared" si="1"/>
        <v>1647.75</v>
      </c>
      <c r="E4" s="6">
        <f t="shared" si="2"/>
        <v>2142.075</v>
      </c>
      <c r="F4" s="6">
        <f t="shared" si="3"/>
        <v>874.575</v>
      </c>
      <c r="G4" s="6"/>
      <c r="H4" s="6">
        <f t="shared" si="4"/>
        <v>2142.075</v>
      </c>
      <c r="I4" s="5"/>
      <c r="J4" s="5"/>
      <c r="K4" s="5"/>
      <c r="L4" s="5"/>
      <c r="M4" s="5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5">
        <f t="shared" ref="A5:A13" si="6">A4+1</f>
        <v>4</v>
      </c>
      <c r="B5" s="6">
        <f t="shared" si="5"/>
        <v>2142.075</v>
      </c>
      <c r="C5" s="6"/>
      <c r="D5" s="6">
        <f t="shared" si="1"/>
        <v>2784.6975</v>
      </c>
      <c r="E5" s="6">
        <f t="shared" si="2"/>
        <v>3620.10675</v>
      </c>
      <c r="F5" s="6">
        <f t="shared" si="3"/>
        <v>1478.03175</v>
      </c>
      <c r="G5" s="6"/>
      <c r="H5" s="6">
        <f t="shared" si="4"/>
        <v>3620.10675</v>
      </c>
      <c r="I5" s="5"/>
      <c r="J5" s="5"/>
      <c r="K5" s="5"/>
      <c r="L5" s="5"/>
      <c r="M5" s="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5">
        <f t="shared" si="6"/>
        <v>5</v>
      </c>
      <c r="B6" s="6">
        <f t="shared" si="5"/>
        <v>3620.10675</v>
      </c>
      <c r="C6" s="6"/>
      <c r="D6" s="6">
        <f t="shared" si="1"/>
        <v>4706.138775</v>
      </c>
      <c r="E6" s="6">
        <f t="shared" si="2"/>
        <v>6117.980408</v>
      </c>
      <c r="F6" s="6">
        <f t="shared" si="3"/>
        <v>2497.873658</v>
      </c>
      <c r="G6" s="6"/>
      <c r="H6" s="6">
        <f t="shared" si="4"/>
        <v>6117.980408</v>
      </c>
      <c r="I6" s="5"/>
      <c r="J6" s="5"/>
      <c r="K6" s="5"/>
      <c r="L6" s="5"/>
      <c r="M6" s="5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5">
        <f t="shared" si="6"/>
        <v>6</v>
      </c>
      <c r="B7" s="6">
        <f t="shared" si="5"/>
        <v>6117.980408</v>
      </c>
      <c r="C7" s="6"/>
      <c r="D7" s="6">
        <f t="shared" si="1"/>
        <v>7953.37453</v>
      </c>
      <c r="E7" s="6">
        <f t="shared" si="2"/>
        <v>10339.38689</v>
      </c>
      <c r="F7" s="6">
        <f t="shared" si="3"/>
        <v>4221.406481</v>
      </c>
      <c r="G7" s="6"/>
      <c r="H7" s="6">
        <f t="shared" si="4"/>
        <v>10339.38689</v>
      </c>
      <c r="I7" s="5"/>
      <c r="J7" s="5"/>
      <c r="K7" s="5"/>
      <c r="L7" s="5"/>
      <c r="M7" s="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5">
        <f t="shared" si="6"/>
        <v>7</v>
      </c>
      <c r="B8" s="6">
        <f t="shared" si="5"/>
        <v>10339.38689</v>
      </c>
      <c r="C8" s="6"/>
      <c r="D8" s="6">
        <f t="shared" si="1"/>
        <v>13441.20296</v>
      </c>
      <c r="E8" s="6">
        <f t="shared" si="2"/>
        <v>17473.56384</v>
      </c>
      <c r="F8" s="6">
        <f t="shared" si="3"/>
        <v>7134.176953</v>
      </c>
      <c r="G8" s="6"/>
      <c r="H8" s="6">
        <f t="shared" si="4"/>
        <v>17473.56384</v>
      </c>
      <c r="I8" s="5"/>
      <c r="J8" s="5"/>
      <c r="K8" s="5"/>
      <c r="L8" s="5"/>
      <c r="M8" s="5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5">
        <f t="shared" si="6"/>
        <v>8</v>
      </c>
      <c r="B9" s="6">
        <f t="shared" si="5"/>
        <v>17473.56384</v>
      </c>
      <c r="C9" s="6"/>
      <c r="D9" s="6">
        <f t="shared" si="1"/>
        <v>22715.63299</v>
      </c>
      <c r="E9" s="6">
        <f t="shared" si="2"/>
        <v>29530.32289</v>
      </c>
      <c r="F9" s="6">
        <f t="shared" si="3"/>
        <v>12056.75905</v>
      </c>
      <c r="G9" s="6"/>
      <c r="H9" s="6">
        <f t="shared" si="4"/>
        <v>29530.32289</v>
      </c>
      <c r="I9" s="5"/>
      <c r="J9" s="5"/>
      <c r="K9" s="5"/>
      <c r="L9" s="5"/>
      <c r="M9" s="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5">
        <f t="shared" si="6"/>
        <v>9</v>
      </c>
      <c r="B10" s="6">
        <f t="shared" si="5"/>
        <v>29530.32289</v>
      </c>
      <c r="C10" s="6"/>
      <c r="D10" s="6">
        <f t="shared" si="1"/>
        <v>38389.41976</v>
      </c>
      <c r="E10" s="6">
        <f t="shared" si="2"/>
        <v>49906.24569</v>
      </c>
      <c r="F10" s="6">
        <f t="shared" si="3"/>
        <v>20375.9228</v>
      </c>
      <c r="G10" s="6"/>
      <c r="H10" s="6">
        <f t="shared" si="4"/>
        <v>49906.24569</v>
      </c>
      <c r="I10" s="5"/>
      <c r="J10" s="5"/>
      <c r="K10" s="5"/>
      <c r="L10" s="5"/>
      <c r="M10" s="5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5">
        <f t="shared" si="6"/>
        <v>10</v>
      </c>
      <c r="B11" s="6">
        <f t="shared" si="5"/>
        <v>49906.24569</v>
      </c>
      <c r="C11" s="6"/>
      <c r="D11" s="6">
        <f t="shared" si="1"/>
        <v>64878.1194</v>
      </c>
      <c r="E11" s="6">
        <f t="shared" si="2"/>
        <v>84341.55521</v>
      </c>
      <c r="F11" s="6">
        <f t="shared" si="3"/>
        <v>34435.30953</v>
      </c>
      <c r="G11" s="6"/>
      <c r="H11" s="6">
        <f t="shared" si="4"/>
        <v>84341.55521</v>
      </c>
      <c r="I11" s="5"/>
      <c r="J11" s="5"/>
      <c r="K11" s="5"/>
      <c r="L11" s="5"/>
      <c r="M11" s="5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5">
        <f t="shared" si="6"/>
        <v>11</v>
      </c>
      <c r="B12" s="6">
        <f t="shared" si="5"/>
        <v>84341.55521</v>
      </c>
      <c r="C12" s="6"/>
      <c r="D12" s="6">
        <f t="shared" si="1"/>
        <v>109644.0218</v>
      </c>
      <c r="E12" s="6">
        <f t="shared" si="2"/>
        <v>142537.2283</v>
      </c>
      <c r="F12" s="6">
        <f t="shared" si="3"/>
        <v>58195.6731</v>
      </c>
      <c r="G12" s="6"/>
      <c r="H12" s="6">
        <f t="shared" si="4"/>
        <v>142537.2283</v>
      </c>
      <c r="I12" s="5"/>
      <c r="J12" s="8" t="s">
        <v>6</v>
      </c>
      <c r="K12" s="8"/>
      <c r="L12" s="8"/>
      <c r="M12" s="6" t="s">
        <v>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5">
        <f t="shared" si="6"/>
        <v>12</v>
      </c>
      <c r="B13" s="6">
        <f t="shared" si="5"/>
        <v>142537.2283</v>
      </c>
      <c r="C13" s="6"/>
      <c r="D13" s="6">
        <f t="shared" si="1"/>
        <v>185298.3968</v>
      </c>
      <c r="E13" s="6">
        <f t="shared" si="2"/>
        <v>240887.9158</v>
      </c>
      <c r="F13" s="6">
        <f t="shared" si="3"/>
        <v>98350.68754</v>
      </c>
      <c r="G13" s="6"/>
      <c r="H13" s="6">
        <f t="shared" si="4"/>
        <v>240887.9158</v>
      </c>
      <c r="I13" s="5"/>
      <c r="J13" s="5" t="s">
        <v>6</v>
      </c>
      <c r="K13" s="5"/>
      <c r="L13" s="5"/>
      <c r="M13" s="6" t="s">
        <v>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5"/>
      <c r="B14" s="6"/>
      <c r="C14" s="6"/>
      <c r="D14" s="6"/>
      <c r="E14" s="6"/>
      <c r="F14" s="6"/>
      <c r="G14" s="6"/>
      <c r="H14" s="6"/>
      <c r="I14" s="5"/>
      <c r="J14" s="5"/>
      <c r="K14" s="5"/>
      <c r="L14" s="5"/>
      <c r="M14" s="5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5"/>
      <c r="B15" s="6"/>
      <c r="C15" s="6"/>
      <c r="D15" s="6"/>
      <c r="E15" s="6"/>
      <c r="F15" s="6"/>
      <c r="G15" s="6"/>
      <c r="H15" s="6"/>
      <c r="I15" s="5"/>
      <c r="J15" s="5"/>
      <c r="K15" s="5"/>
      <c r="L15" s="5"/>
      <c r="M15" s="5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5"/>
      <c r="B16" s="6"/>
      <c r="C16" s="6"/>
      <c r="D16" s="6"/>
      <c r="E16" s="6"/>
      <c r="F16" s="6"/>
      <c r="G16" s="6"/>
      <c r="H16" s="6"/>
      <c r="I16" s="5"/>
      <c r="J16" s="5"/>
      <c r="K16" s="5"/>
      <c r="L16" s="5"/>
      <c r="M16" s="5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5"/>
      <c r="B17" s="6"/>
      <c r="C17" s="6"/>
      <c r="D17" s="6"/>
      <c r="E17" s="6"/>
      <c r="F17" s="6"/>
      <c r="G17" s="6"/>
      <c r="H17" s="6"/>
      <c r="I17" s="5"/>
      <c r="J17" s="5"/>
      <c r="K17" s="5"/>
      <c r="L17" s="5"/>
      <c r="M17" s="5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5"/>
      <c r="B18" s="6"/>
      <c r="C18" s="6"/>
      <c r="D18" s="6"/>
      <c r="E18" s="6"/>
      <c r="F18" s="6"/>
      <c r="G18" s="6"/>
      <c r="H18" s="6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5"/>
      <c r="B19" s="6"/>
      <c r="C19" s="6"/>
      <c r="D19" s="6"/>
      <c r="E19" s="6"/>
      <c r="F19" s="6"/>
      <c r="G19" s="6"/>
      <c r="H19" s="6"/>
      <c r="I19" s="5"/>
      <c r="J19" s="5"/>
      <c r="K19" s="5"/>
      <c r="L19" s="5"/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5" t="s">
        <v>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5" t="s">
        <v>6</v>
      </c>
      <c r="B21" s="5"/>
      <c r="C21" s="5"/>
      <c r="D21" s="5"/>
      <c r="E21" s="5"/>
      <c r="F21" s="5"/>
      <c r="G21" s="5"/>
      <c r="H21" s="5"/>
      <c r="I21" s="5"/>
      <c r="J21" s="5" t="s">
        <v>6</v>
      </c>
      <c r="K21" s="5"/>
      <c r="L21" s="5"/>
      <c r="M21" s="5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5" t="s">
        <v>7</v>
      </c>
      <c r="B25" s="9">
        <v>750.0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5" t="s">
        <v>8</v>
      </c>
      <c r="B26" s="9">
        <v>0.3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5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5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5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5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5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5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5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5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5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5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5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5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5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5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5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5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5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5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5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5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5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5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5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5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5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5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5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5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5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5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5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5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5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5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5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5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5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5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5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5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5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5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5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5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5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5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5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5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5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5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5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5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5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5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5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5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5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5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5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5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5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5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5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5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5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5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5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5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5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5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5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5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5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5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5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5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5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5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5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5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5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5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5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5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5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5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5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5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5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5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5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5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5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5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5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5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5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5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5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5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5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5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5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5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5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5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5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5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5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5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5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5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5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5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5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5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5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5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5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5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5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5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5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5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5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5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5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5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5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5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5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5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5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5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5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5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5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5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5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5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5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5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5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5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5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5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5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5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5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5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5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5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5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5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5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5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5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5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5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5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5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5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5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5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5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5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5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5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5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5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5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5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5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5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5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5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5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5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5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5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5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5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5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5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5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5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5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5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5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5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5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5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5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5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5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5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5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5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5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5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5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5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5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5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5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5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5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5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5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5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5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5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5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5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5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5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5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5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5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5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5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5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5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5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5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5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5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5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5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5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5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5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5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5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5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5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5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5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5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5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5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5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5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5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5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5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5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5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5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5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5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5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5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5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5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5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5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5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5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5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5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5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5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5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5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5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5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5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5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5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5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5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5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5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5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5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5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5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5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5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5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5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5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5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5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5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5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5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5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5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5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5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5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5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5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5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5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5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5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5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5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5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5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5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5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5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5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5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5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5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5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5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5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5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5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5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5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5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5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5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5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5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5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5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5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5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5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5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5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5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5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5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5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5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5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5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5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5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5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5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5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5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5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5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5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5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5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5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5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5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5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5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5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5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5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5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5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5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5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5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5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5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5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5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5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5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5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5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5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5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5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5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5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5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5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5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5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5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5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5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5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5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5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5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5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5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5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5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5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5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5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5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5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5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5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5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5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5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5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5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5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5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5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5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5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5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5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5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5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5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5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5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5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5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5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5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5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5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5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5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5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5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5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5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5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5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5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5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5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5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5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5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5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5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5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5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5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5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5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5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5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5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5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5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5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5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5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5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5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5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5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5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5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5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5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5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5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5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5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5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5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5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5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5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5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5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5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5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5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5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5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5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5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5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5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5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5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5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5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5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5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5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5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5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5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5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5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5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5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5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5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5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5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5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5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5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5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5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5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5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5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5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5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5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5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5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5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5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5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5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5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5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5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5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5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5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5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5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5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5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5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5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5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5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5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5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5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5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5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5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5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5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5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5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5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5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5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5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5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5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5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5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5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5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5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5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5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5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5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5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5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5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5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5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5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5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5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5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5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5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5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5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5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5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5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5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5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5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5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5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5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5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5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5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5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5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5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5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5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5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5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5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5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5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5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5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5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5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5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5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5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5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5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5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5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5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5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5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5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5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5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5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5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5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5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5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5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5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5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5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5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5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5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5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5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5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5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5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5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5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5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5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5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5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5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5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5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5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5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5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5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5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5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5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5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5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5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5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5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5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5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5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5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5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5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5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5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5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5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5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5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5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5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5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5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5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5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5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5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5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5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5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5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5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5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5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5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5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5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5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5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5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5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5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5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5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5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5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5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5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5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5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5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5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5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5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5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5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5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5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5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5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5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5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5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5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5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5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5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5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5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5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5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5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5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5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5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5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5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5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5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5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5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5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5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5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5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5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5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5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5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5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5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5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5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5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5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5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5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5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5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5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5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5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5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5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5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5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5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5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5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5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5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5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5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5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5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5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5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5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5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14"/>
    <col customWidth="1" min="2" max="8" width="10.86"/>
    <col customWidth="1" min="9" max="13" width="11.43"/>
    <col customWidth="1" min="14" max="14" width="10.86"/>
    <col customWidth="1" min="15" max="15" width="30.0"/>
    <col customWidth="1" min="16" max="16" width="10.86"/>
    <col customWidth="1" min="17" max="26" width="10.71"/>
  </cols>
  <sheetData>
    <row r="1" ht="16.5" customHeight="1">
      <c r="A1" s="1"/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6</v>
      </c>
      <c r="B3" s="6"/>
      <c r="C3" s="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0" t="s">
        <v>21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1" t="s">
        <v>22</v>
      </c>
      <c r="B7" s="6">
        <f>'Sales Calculator'!B2+'Sales Calculator'!F2</f>
        <v>0</v>
      </c>
      <c r="C7" s="6">
        <f>'Sales Calculator'!B3+'Sales Calculator'!F3</f>
        <v>1267.5</v>
      </c>
      <c r="D7" s="6">
        <f>'Sales Calculator'!D4+'Sales Calculator'!E4</f>
        <v>3789.825</v>
      </c>
      <c r="E7" s="6">
        <f>'Sales Calculator'!D5+'Sales Calculator'!E5</f>
        <v>6404.80425</v>
      </c>
      <c r="F7" s="6">
        <f>'Sales Calculator'!D6+'Sales Calculator'!E6</f>
        <v>10824.11918</v>
      </c>
      <c r="G7" s="6">
        <f>'Sales Calculator'!D7+'Sales Calculator'!E7</f>
        <v>18292.76142</v>
      </c>
      <c r="H7" s="6">
        <f>'Sales Calculator'!D8+'Sales Calculator'!E8</f>
        <v>30914.7668</v>
      </c>
      <c r="I7" s="6">
        <f>'Sales Calculator'!D9+'Sales Calculator'!E9</f>
        <v>52245.95589</v>
      </c>
      <c r="J7" s="6">
        <f>'Sales Calculator'!D10+'Sales Calculator'!E10</f>
        <v>88295.66545</v>
      </c>
      <c r="K7" s="6">
        <f>'Sales Calculator'!D11+'Sales Calculator'!E11</f>
        <v>149219.6746</v>
      </c>
      <c r="L7" s="6">
        <f>'Sales Calculator'!D12+'Sales Calculator'!E12</f>
        <v>252181.2501</v>
      </c>
      <c r="M7" s="6">
        <f>'Sales Calculator'!D13+'Sales Calculator'!E13</f>
        <v>426186.3127</v>
      </c>
      <c r="N7" s="6"/>
      <c r="O7" s="6"/>
      <c r="P7" s="6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 t="s">
        <v>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0" t="s">
        <v>23</v>
      </c>
      <c r="B10" s="6">
        <f t="shared" ref="B10:M10" si="1">SUM(B6:B9)</f>
        <v>0</v>
      </c>
      <c r="C10" s="6">
        <f t="shared" si="1"/>
        <v>1267.5</v>
      </c>
      <c r="D10" s="6">
        <f t="shared" si="1"/>
        <v>3789.825</v>
      </c>
      <c r="E10" s="6">
        <f t="shared" si="1"/>
        <v>6404.80425</v>
      </c>
      <c r="F10" s="6">
        <f t="shared" si="1"/>
        <v>10824.11918</v>
      </c>
      <c r="G10" s="6">
        <f t="shared" si="1"/>
        <v>18292.76142</v>
      </c>
      <c r="H10" s="6">
        <f t="shared" si="1"/>
        <v>30914.7668</v>
      </c>
      <c r="I10" s="6">
        <f t="shared" si="1"/>
        <v>52245.95589</v>
      </c>
      <c r="J10" s="6">
        <f t="shared" si="1"/>
        <v>88295.66545</v>
      </c>
      <c r="K10" s="6">
        <f t="shared" si="1"/>
        <v>149219.6746</v>
      </c>
      <c r="L10" s="6">
        <f t="shared" si="1"/>
        <v>252181.2501</v>
      </c>
      <c r="M10" s="6">
        <f t="shared" si="1"/>
        <v>426186.3127</v>
      </c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 t="s">
        <v>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0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25</v>
      </c>
      <c r="B14" s="6"/>
      <c r="C14" s="6">
        <v>-250.0</v>
      </c>
      <c r="D14" s="6">
        <v>-250.0</v>
      </c>
      <c r="E14" s="6">
        <v>-250.0</v>
      </c>
      <c r="F14" s="6">
        <v>-250.0</v>
      </c>
      <c r="G14" s="6">
        <v>-250.0</v>
      </c>
      <c r="H14" s="6">
        <v>-250.0</v>
      </c>
      <c r="I14" s="6">
        <v>-250.0</v>
      </c>
      <c r="J14" s="6">
        <v>-250.0</v>
      </c>
      <c r="K14" s="6">
        <v>-250.0</v>
      </c>
      <c r="L14" s="6">
        <v>-250.0</v>
      </c>
      <c r="M14" s="6">
        <v>-250.0</v>
      </c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2" t="s">
        <v>26</v>
      </c>
      <c r="B15" s="6">
        <f>-1*('Sales Calculator'!B2)</f>
        <v>0</v>
      </c>
      <c r="C15" s="6">
        <f>-1*('Sales Calculator'!B3)</f>
        <v>-750</v>
      </c>
      <c r="D15" s="6">
        <f>-1*(D7-'Sales Calculator'!F4)</f>
        <v>-2915.25</v>
      </c>
      <c r="E15" s="6">
        <f>-1*(E7-'Sales Calculator'!F5)</f>
        <v>-4926.7725</v>
      </c>
      <c r="F15" s="6">
        <f>-1*(F7-'Sales Calculator'!F6)</f>
        <v>-8326.245525</v>
      </c>
      <c r="G15" s="6">
        <f>-1*(G7-'Sales Calculator'!F7)</f>
        <v>-14071.35494</v>
      </c>
      <c r="H15" s="6">
        <f>-1*(H7-'Sales Calculator'!F8)</f>
        <v>-23780.58984</v>
      </c>
      <c r="I15" s="6">
        <f>-1*(I7-'Sales Calculator'!F9)</f>
        <v>-40189.19684</v>
      </c>
      <c r="J15" s="6">
        <f>-1*(J7-'Sales Calculator'!F10)</f>
        <v>-67919.74265</v>
      </c>
      <c r="K15" s="6">
        <f>-1*(K7-'Sales Calculator'!F11)</f>
        <v>-114784.3651</v>
      </c>
      <c r="L15" s="6">
        <f>-1*(L7-'Sales Calculator'!F12)</f>
        <v>-193985.577</v>
      </c>
      <c r="M15" s="6">
        <f>-1*(M7-'Sales Calculator'!F13)</f>
        <v>-327835.6251</v>
      </c>
      <c r="N15" s="6"/>
      <c r="O15" s="6" t="s">
        <v>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 t="s">
        <v>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10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 t="s">
        <v>6</v>
      </c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3" t="s">
        <v>28</v>
      </c>
      <c r="B20" s="6">
        <f t="shared" ref="B20:M20" si="2">SUM(B13:B18)</f>
        <v>0</v>
      </c>
      <c r="C20" s="6">
        <f t="shared" si="2"/>
        <v>-1000</v>
      </c>
      <c r="D20" s="6">
        <f t="shared" si="2"/>
        <v>-3165.25</v>
      </c>
      <c r="E20" s="6">
        <f t="shared" si="2"/>
        <v>-5176.7725</v>
      </c>
      <c r="F20" s="6">
        <f t="shared" si="2"/>
        <v>-8576.245525</v>
      </c>
      <c r="G20" s="6">
        <f t="shared" si="2"/>
        <v>-14321.35494</v>
      </c>
      <c r="H20" s="6">
        <f t="shared" si="2"/>
        <v>-24030.58984</v>
      </c>
      <c r="I20" s="6">
        <f t="shared" si="2"/>
        <v>-40439.19684</v>
      </c>
      <c r="J20" s="6">
        <f t="shared" si="2"/>
        <v>-68169.74265</v>
      </c>
      <c r="K20" s="6">
        <f t="shared" si="2"/>
        <v>-115034.3651</v>
      </c>
      <c r="L20" s="6">
        <f t="shared" si="2"/>
        <v>-194235.577</v>
      </c>
      <c r="M20" s="6">
        <f t="shared" si="2"/>
        <v>-328085.6251</v>
      </c>
      <c r="N20" s="6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4" t="s">
        <v>29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0" t="s">
        <v>30</v>
      </c>
      <c r="B23" s="6">
        <f t="shared" ref="B23:M23" si="3">B10+B20</f>
        <v>0</v>
      </c>
      <c r="C23" s="6">
        <f t="shared" si="3"/>
        <v>267.5</v>
      </c>
      <c r="D23" s="6">
        <f t="shared" si="3"/>
        <v>624.575</v>
      </c>
      <c r="E23" s="6">
        <f t="shared" si="3"/>
        <v>1228.03175</v>
      </c>
      <c r="F23" s="6">
        <f t="shared" si="3"/>
        <v>2247.873658</v>
      </c>
      <c r="G23" s="6">
        <f t="shared" si="3"/>
        <v>3971.406481</v>
      </c>
      <c r="H23" s="6">
        <f t="shared" si="3"/>
        <v>6884.176953</v>
      </c>
      <c r="I23" s="6">
        <f t="shared" si="3"/>
        <v>11806.75905</v>
      </c>
      <c r="J23" s="6">
        <f t="shared" si="3"/>
        <v>20125.9228</v>
      </c>
      <c r="K23" s="6">
        <f t="shared" si="3"/>
        <v>34185.30953</v>
      </c>
      <c r="L23" s="6">
        <f t="shared" si="3"/>
        <v>57945.6731</v>
      </c>
      <c r="M23" s="6">
        <f t="shared" si="3"/>
        <v>98100.68754</v>
      </c>
      <c r="N23" s="6" t="s">
        <v>6</v>
      </c>
      <c r="O23" s="15">
        <f>SUM(B23:N23)</f>
        <v>237387.9158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 t="s">
        <v>31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5">
        <f>(M23*14)</f>
        <v>1373409.625</v>
      </c>
      <c r="P26" s="5" t="s">
        <v>6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/>
      <c r="B29" s="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/>
      <c r="B31" s="20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5"/>
      <c r="C45" s="5"/>
      <c r="D45" s="5"/>
      <c r="E45" s="5"/>
      <c r="F45" s="5"/>
      <c r="G45" s="21"/>
      <c r="H45" s="5"/>
      <c r="I45" s="5"/>
      <c r="J45" s="5"/>
      <c r="K45" s="21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2013-10-15T13:51:41Z</dcterms:created>
  <dc:creator>Steven Clayton</dc:creator>
</cp:coreProperties>
</file>